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  <sheet state="visible" name="Ark2" sheetId="2" r:id="rId5"/>
    <sheet state="visible" name="Ark3" sheetId="3" r:id="rId6"/>
  </sheets>
  <definedNames/>
  <calcPr/>
</workbook>
</file>

<file path=xl/sharedStrings.xml><?xml version="1.0" encoding="utf-8"?>
<sst xmlns="http://schemas.openxmlformats.org/spreadsheetml/2006/main" count="424" uniqueCount="132">
  <si>
    <t>Budsjett 2019 -  Rally</t>
  </si>
  <si>
    <t>Budsjett 2020 -  Rally</t>
  </si>
  <si>
    <t xml:space="preserve"> </t>
  </si>
  <si>
    <t>Konto</t>
  </si>
  <si>
    <t xml:space="preserve">Tekst </t>
  </si>
  <si>
    <t>Kode</t>
  </si>
  <si>
    <t>Rally</t>
  </si>
  <si>
    <t>Inntekter</t>
  </si>
  <si>
    <t>Sponsor / Samarbeidsavtaler</t>
  </si>
  <si>
    <t>A</t>
  </si>
  <si>
    <t>Salgsinntekter, avgfri - Inkl skiltavtaler</t>
  </si>
  <si>
    <t>B</t>
  </si>
  <si>
    <t xml:space="preserve">Salg av utstyr / Materiell </t>
  </si>
  <si>
    <t>Sponsorinntekter, avgiftsfri</t>
  </si>
  <si>
    <t>Inntekt stevner / konkurranser</t>
  </si>
  <si>
    <t>C</t>
  </si>
  <si>
    <t>Snitt 47 påmeldte pr stevnedag x 4</t>
  </si>
  <si>
    <t>Andre inntekter, utstilling / konkurranser</t>
  </si>
  <si>
    <t>(Klubbmesterskap2019 og 2020 + Lagkonkurranse mars)</t>
  </si>
  <si>
    <t>Inntekt Jærutstillingen, påmeldinger</t>
  </si>
  <si>
    <t>Inntekt, bilettsalg</t>
  </si>
  <si>
    <t>Inntekt, katalogsalg</t>
  </si>
  <si>
    <t>Inntekt, annonser og stand</t>
  </si>
  <si>
    <t>Inntekt parkering</t>
  </si>
  <si>
    <t>Inntekt, barn og hund</t>
  </si>
  <si>
    <t>Inntekt sekreteriat ( salg )</t>
  </si>
  <si>
    <t>Offentlige tilskudd / refusjon ( Studieforb. )</t>
  </si>
  <si>
    <t>D</t>
  </si>
  <si>
    <t>Grasrotandelen - Norsk tipping AS</t>
  </si>
  <si>
    <t>Leieinntekt, utleie av bane / klubbhus/utstyr</t>
  </si>
  <si>
    <t>Kursinntekter</t>
  </si>
  <si>
    <t>Årskontigenter / Medlemskap</t>
  </si>
  <si>
    <t>E</t>
  </si>
  <si>
    <t>Bingo / Lotto o.l</t>
  </si>
  <si>
    <t>Inntekt av kantinesalg</t>
  </si>
  <si>
    <t>Anne inntekter - Jubileumsfesten</t>
  </si>
  <si>
    <t>Inntekt fra NKK</t>
  </si>
  <si>
    <t>Inntekt av foredrag</t>
  </si>
  <si>
    <t>Diverse inntekter</t>
  </si>
  <si>
    <t>SUM Driftsinntekter</t>
  </si>
  <si>
    <t>Utgifter / kostnader</t>
  </si>
  <si>
    <t>Sponset forgående år - 2011</t>
  </si>
  <si>
    <t>H</t>
  </si>
  <si>
    <t>Sponset klubbens unge medlemmer</t>
  </si>
  <si>
    <t>Sponset NM, egne medlemmer</t>
  </si>
  <si>
    <t>Sponset landslagssamling m.m</t>
  </si>
  <si>
    <t>Påmelding konkurranser, sponset egne lag</t>
  </si>
  <si>
    <t>Stevneutgifter, diverse</t>
  </si>
  <si>
    <t>Stevneutgifter, Materiell / kontorartikler</t>
  </si>
  <si>
    <t>Stevneutgifter, kantine</t>
  </si>
  <si>
    <t>Stevneutgifter- Agipro</t>
  </si>
  <si>
    <t>Stevneutgifter, dommere / ringsekretærer</t>
  </si>
  <si>
    <t>Stevneutgifter, hjelpemannskaper</t>
  </si>
  <si>
    <t>Stevneutgifter, Diverse tilstelning for hjelpere</t>
  </si>
  <si>
    <t>Stevneutgifter, dekket bilbruk</t>
  </si>
  <si>
    <t>NKK - Elektroniske påmeldinger 6,5 %</t>
  </si>
  <si>
    <t>J</t>
  </si>
  <si>
    <t>nb. Er 2,5 %?</t>
  </si>
  <si>
    <t>NKK - Aktivitetsavgift</t>
  </si>
  <si>
    <t>NKK - Samarbeidsavgift</t>
  </si>
  <si>
    <t>NKK - Representantmøte</t>
  </si>
  <si>
    <t>Instruktørutgifter, SBK`s egne kurs</t>
  </si>
  <si>
    <t>G</t>
  </si>
  <si>
    <t>Kursutgifter, egne kurs</t>
  </si>
  <si>
    <t>Instruktører, eksterne</t>
  </si>
  <si>
    <t>Rekvisita / Kontorutstyr</t>
  </si>
  <si>
    <t>L</t>
  </si>
  <si>
    <t>Innkjøp av varer for videresalg</t>
  </si>
  <si>
    <t>Vareforbruk, innkjøpte varer</t>
  </si>
  <si>
    <t>Kantinekostnad</t>
  </si>
  <si>
    <t>SUM Driftskostnader</t>
  </si>
  <si>
    <t>Utgifter / andre kostnader</t>
  </si>
  <si>
    <t>Frakt, transport</t>
  </si>
  <si>
    <t>Leie lokaler / haller</t>
  </si>
  <si>
    <t>Åsen - Renovasjon, vann, avløp vedr lokaler</t>
  </si>
  <si>
    <t>I</t>
  </si>
  <si>
    <t>Åsen - Lys, varme vedr. lokaler</t>
  </si>
  <si>
    <t>Åsen - Renhold av lokaler</t>
  </si>
  <si>
    <t>Åsen - Diverse utgifter</t>
  </si>
  <si>
    <t>Dekket medlemmers utgifter for klubben</t>
  </si>
  <si>
    <t>Kurs og treningsenter - Åsen</t>
  </si>
  <si>
    <t>Friområdet hundealliansen</t>
  </si>
  <si>
    <t>Utstyr, kjøp / reprasjon</t>
  </si>
  <si>
    <t>Kontorutstyr</t>
  </si>
  <si>
    <t>Åsen - Reprasjon og vedlikehold bygninger</t>
  </si>
  <si>
    <t>Åsen - Sikring og alarm</t>
  </si>
  <si>
    <t>Reprasjon og vedlikehold av utstyr</t>
  </si>
  <si>
    <t>Honorar revisjon</t>
  </si>
  <si>
    <t>Honorar regnskap</t>
  </si>
  <si>
    <t>Annen fremmed tjeneste</t>
  </si>
  <si>
    <t>Kontorrekvisita</t>
  </si>
  <si>
    <t>Data / EDB kostnad</t>
  </si>
  <si>
    <t>Stevne-laptop</t>
  </si>
  <si>
    <t>Internett / telefon kostnad</t>
  </si>
  <si>
    <t>Trykksaker / Katalog / Trykkeriutgifte</t>
  </si>
  <si>
    <t>Bladet Hundeposten</t>
  </si>
  <si>
    <t>K</t>
  </si>
  <si>
    <t>Aviser, tidskrifter, bøker og lignende</t>
  </si>
  <si>
    <t>Møte, kurs, oppdatering og lignende</t>
  </si>
  <si>
    <t>Årsmøter</t>
  </si>
  <si>
    <t>Medlemsmøter</t>
  </si>
  <si>
    <t>Oppmerksomheter m.m</t>
  </si>
  <si>
    <t>Instruktører, utdanne egne</t>
  </si>
  <si>
    <t>Annen kontorkostnad</t>
  </si>
  <si>
    <t>Telefonkostnader</t>
  </si>
  <si>
    <t>Mobiltelefonkostnader</t>
  </si>
  <si>
    <t>Porto og frimerker</t>
  </si>
  <si>
    <t>Annonse / Reklamekostnader</t>
  </si>
  <si>
    <t>Reklamekostnader</t>
  </si>
  <si>
    <t>Gaver og premier</t>
  </si>
  <si>
    <t>Rosetter og sløyfer m.m</t>
  </si>
  <si>
    <t>Bestilling for 2021</t>
  </si>
  <si>
    <t>Forsikringspremier</t>
  </si>
  <si>
    <t>Øredifferanser</t>
  </si>
  <si>
    <t>F</t>
  </si>
  <si>
    <t>Bankomkostninger</t>
  </si>
  <si>
    <t>M</t>
  </si>
  <si>
    <t>Annen kostnad</t>
  </si>
  <si>
    <t>Sum, Utgifter, kontor,trykksaker, tlf. m.m</t>
  </si>
  <si>
    <t>Finansinntekter og kostnad</t>
  </si>
  <si>
    <t>Finansinntekter</t>
  </si>
  <si>
    <t>Renteinntekt</t>
  </si>
  <si>
    <t>Annen renteinntekt</t>
  </si>
  <si>
    <t>Sum finansinntekter</t>
  </si>
  <si>
    <t>Finansutgifter</t>
  </si>
  <si>
    <t>Annen finanskostnad</t>
  </si>
  <si>
    <t>Provisjon inkassoselskap ( Inndriving )</t>
  </si>
  <si>
    <t>Sum, Finanskostnader</t>
  </si>
  <si>
    <t>Resultater</t>
  </si>
  <si>
    <t>Sum salgs og driftsinntekter</t>
  </si>
  <si>
    <t>Sum totale driftskostnader</t>
  </si>
  <si>
    <t>Årsresultat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</si>
</sst>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1" xfId="0" applyFont="1" applyNumberFormat="1"/>
    <xf borderId="0" fillId="0" fontId="1" numFmtId="3" xfId="0" applyFont="1" applyNumberFormat="1"/>
    <xf borderId="0" fillId="0" fontId="2" numFmtId="1" xfId="0" applyAlignment="1" applyFont="1" applyNumberFormat="1">
      <alignment horizontal="center"/>
    </xf>
    <xf borderId="0" fillId="0" fontId="2" numFmtId="3" xfId="0" applyFont="1" applyNumberFormat="1"/>
    <xf borderId="0" fillId="0" fontId="1" numFmtId="1" xfId="0" applyAlignment="1" applyFont="1" applyNumberFormat="1">
      <alignment horizontal="center"/>
    </xf>
    <xf borderId="0" fillId="0" fontId="1" numFmtId="3" xfId="0" applyAlignment="1" applyFont="1" applyNumberFormat="1">
      <alignment horizontal="center"/>
    </xf>
    <xf borderId="0" fillId="0" fontId="2" numFmtId="3" xfId="0" applyAlignment="1" applyFont="1" applyNumberFormat="1">
      <alignment horizontal="center"/>
    </xf>
    <xf borderId="1" fillId="2" fontId="1" numFmtId="1" xfId="0" applyAlignment="1" applyBorder="1" applyFill="1" applyFont="1" applyNumberFormat="1">
      <alignment horizontal="center"/>
    </xf>
    <xf borderId="1" fillId="2" fontId="1" numFmtId="3" xfId="0" applyBorder="1" applyFont="1" applyNumberFormat="1"/>
    <xf borderId="1" fillId="2" fontId="1" numFmtId="3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38.63"/>
    <col customWidth="1" min="3" max="6" width="9.5"/>
    <col customWidth="1" min="7" max="7" width="38.5"/>
    <col customWidth="1" min="8" max="26" width="9.5"/>
  </cols>
  <sheetData>
    <row r="1">
      <c r="A1" s="1"/>
      <c r="B1" s="2"/>
      <c r="C1" s="2"/>
      <c r="D1" s="2"/>
      <c r="E1" s="2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4" t="s">
        <v>0</v>
      </c>
      <c r="E2" s="2"/>
      <c r="F2" s="3"/>
      <c r="G2" s="4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5"/>
      <c r="B3" s="2"/>
      <c r="C3" s="6"/>
      <c r="D3" s="6" t="s">
        <v>2</v>
      </c>
      <c r="E3" s="2"/>
      <c r="F3" s="5"/>
      <c r="G3" s="2"/>
      <c r="H3" s="6"/>
      <c r="I3" s="6" t="s">
        <v>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3</v>
      </c>
      <c r="B4" s="4" t="s">
        <v>4</v>
      </c>
      <c r="C4" s="7" t="s">
        <v>5</v>
      </c>
      <c r="D4" s="7" t="s">
        <v>6</v>
      </c>
      <c r="E4" s="2"/>
      <c r="F4" s="3" t="s">
        <v>3</v>
      </c>
      <c r="G4" s="4" t="s">
        <v>4</v>
      </c>
      <c r="H4" s="7" t="s">
        <v>5</v>
      </c>
      <c r="I4" s="7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5"/>
      <c r="B5" s="2"/>
      <c r="C5" s="6"/>
      <c r="D5" s="6" t="s">
        <v>2</v>
      </c>
      <c r="E5" s="2"/>
      <c r="F5" s="5"/>
      <c r="G5" s="2"/>
      <c r="H5" s="6"/>
      <c r="I5" s="6" t="s">
        <v>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3"/>
      <c r="B6" s="4" t="s">
        <v>7</v>
      </c>
      <c r="C6" s="7"/>
      <c r="D6" s="7"/>
      <c r="E6" s="2"/>
      <c r="F6" s="3"/>
      <c r="G6" s="4" t="s">
        <v>7</v>
      </c>
      <c r="H6" s="7"/>
      <c r="I6" s="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5"/>
      <c r="B7" s="2"/>
      <c r="C7" s="6"/>
      <c r="D7" s="6"/>
      <c r="E7" s="2"/>
      <c r="F7" s="5"/>
      <c r="G7" s="2"/>
      <c r="H7" s="6"/>
      <c r="I7" s="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5">
        <v>3020.0</v>
      </c>
      <c r="B8" s="2" t="s">
        <v>8</v>
      </c>
      <c r="C8" s="6" t="s">
        <v>9</v>
      </c>
      <c r="D8" s="6">
        <v>0.0</v>
      </c>
      <c r="E8" s="2"/>
      <c r="F8" s="5">
        <v>3020.0</v>
      </c>
      <c r="G8" s="2" t="s">
        <v>8</v>
      </c>
      <c r="H8" s="6" t="s">
        <v>9</v>
      </c>
      <c r="I8" s="6">
        <v>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5">
        <v>3100.0</v>
      </c>
      <c r="B9" s="2" t="s">
        <v>10</v>
      </c>
      <c r="C9" s="6" t="s">
        <v>11</v>
      </c>
      <c r="D9" s="6">
        <v>0.0</v>
      </c>
      <c r="E9" s="2"/>
      <c r="F9" s="5">
        <v>3100.0</v>
      </c>
      <c r="G9" s="2" t="s">
        <v>10</v>
      </c>
      <c r="H9" s="6" t="s">
        <v>11</v>
      </c>
      <c r="I9" s="6">
        <v>0.0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5">
        <v>3110.0</v>
      </c>
      <c r="B10" s="2" t="s">
        <v>12</v>
      </c>
      <c r="C10" s="6" t="s">
        <v>11</v>
      </c>
      <c r="D10" s="6">
        <v>0.0</v>
      </c>
      <c r="E10" s="2"/>
      <c r="F10" s="5">
        <v>3110.0</v>
      </c>
      <c r="G10" s="2" t="s">
        <v>12</v>
      </c>
      <c r="H10" s="6" t="s">
        <v>11</v>
      </c>
      <c r="I10" s="6">
        <v>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5">
        <v>3120.0</v>
      </c>
      <c r="B11" s="2" t="s">
        <v>13</v>
      </c>
      <c r="C11" s="6" t="s">
        <v>9</v>
      </c>
      <c r="D11" s="6">
        <v>0.0</v>
      </c>
      <c r="E11" s="2"/>
      <c r="F11" s="5">
        <v>3120.0</v>
      </c>
      <c r="G11" s="2" t="s">
        <v>13</v>
      </c>
      <c r="H11" s="6" t="s">
        <v>9</v>
      </c>
      <c r="I11" s="6">
        <v>0.0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5">
        <v>3320.0</v>
      </c>
      <c r="B12" s="2" t="s">
        <v>14</v>
      </c>
      <c r="C12" s="6" t="s">
        <v>15</v>
      </c>
      <c r="D12" s="6">
        <v>50000.0</v>
      </c>
      <c r="E12" s="2"/>
      <c r="F12" s="8">
        <v>3320.0</v>
      </c>
      <c r="G12" s="9" t="s">
        <v>14</v>
      </c>
      <c r="H12" s="10" t="s">
        <v>15</v>
      </c>
      <c r="I12" s="10">
        <v>47000.0</v>
      </c>
      <c r="J12" s="2" t="s">
        <v>16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5">
        <v>3325.0</v>
      </c>
      <c r="B13" s="2" t="s">
        <v>17</v>
      </c>
      <c r="C13" s="6" t="s">
        <v>15</v>
      </c>
      <c r="D13" s="6">
        <v>5000.0</v>
      </c>
      <c r="E13" s="2"/>
      <c r="F13" s="8">
        <v>3325.0</v>
      </c>
      <c r="G13" s="9" t="s">
        <v>17</v>
      </c>
      <c r="H13" s="10" t="s">
        <v>15</v>
      </c>
      <c r="I13" s="10">
        <v>3000.0</v>
      </c>
      <c r="J13" s="2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5">
        <v>3330.0</v>
      </c>
      <c r="B14" s="2" t="s">
        <v>19</v>
      </c>
      <c r="C14" s="6" t="s">
        <v>15</v>
      </c>
      <c r="D14" s="6">
        <v>0.0</v>
      </c>
      <c r="E14" s="2"/>
      <c r="F14" s="5">
        <v>3330.0</v>
      </c>
      <c r="G14" s="2" t="s">
        <v>19</v>
      </c>
      <c r="H14" s="6" t="s">
        <v>15</v>
      </c>
      <c r="I14" s="6">
        <v>0.0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5">
        <v>3331.0</v>
      </c>
      <c r="B15" s="2" t="s">
        <v>20</v>
      </c>
      <c r="C15" s="6" t="s">
        <v>15</v>
      </c>
      <c r="D15" s="6">
        <v>0.0</v>
      </c>
      <c r="E15" s="2"/>
      <c r="F15" s="5">
        <v>3331.0</v>
      </c>
      <c r="G15" s="2" t="s">
        <v>20</v>
      </c>
      <c r="H15" s="6" t="s">
        <v>15</v>
      </c>
      <c r="I15" s="6">
        <v>0.0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5">
        <v>3332.0</v>
      </c>
      <c r="B16" s="2" t="s">
        <v>21</v>
      </c>
      <c r="C16" s="6" t="s">
        <v>15</v>
      </c>
      <c r="D16" s="6">
        <v>0.0</v>
      </c>
      <c r="E16" s="2"/>
      <c r="F16" s="5">
        <v>3332.0</v>
      </c>
      <c r="G16" s="2" t="s">
        <v>21</v>
      </c>
      <c r="H16" s="6" t="s">
        <v>15</v>
      </c>
      <c r="I16" s="6">
        <v>0.0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5">
        <v>3333.0</v>
      </c>
      <c r="B17" s="2" t="s">
        <v>22</v>
      </c>
      <c r="C17" s="6" t="s">
        <v>15</v>
      </c>
      <c r="D17" s="6">
        <v>0.0</v>
      </c>
      <c r="E17" s="2"/>
      <c r="F17" s="5">
        <v>3333.0</v>
      </c>
      <c r="G17" s="2" t="s">
        <v>22</v>
      </c>
      <c r="H17" s="6" t="s">
        <v>15</v>
      </c>
      <c r="I17" s="6">
        <v>0.0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5">
        <v>3334.0</v>
      </c>
      <c r="B18" s="2" t="s">
        <v>23</v>
      </c>
      <c r="C18" s="6" t="s">
        <v>15</v>
      </c>
      <c r="D18" s="6">
        <v>0.0</v>
      </c>
      <c r="E18" s="2"/>
      <c r="F18" s="5">
        <v>3334.0</v>
      </c>
      <c r="G18" s="2" t="s">
        <v>23</v>
      </c>
      <c r="H18" s="6" t="s">
        <v>15</v>
      </c>
      <c r="I18" s="6">
        <v>0.0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5">
        <v>3335.0</v>
      </c>
      <c r="B19" s="2" t="s">
        <v>24</v>
      </c>
      <c r="C19" s="6" t="s">
        <v>15</v>
      </c>
      <c r="D19" s="6">
        <v>0.0</v>
      </c>
      <c r="E19" s="2"/>
      <c r="F19" s="5">
        <v>3335.0</v>
      </c>
      <c r="G19" s="2" t="s">
        <v>24</v>
      </c>
      <c r="H19" s="6" t="s">
        <v>15</v>
      </c>
      <c r="I19" s="6">
        <v>0.0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5">
        <v>3336.0</v>
      </c>
      <c r="B20" s="2" t="s">
        <v>25</v>
      </c>
      <c r="C20" s="6" t="s">
        <v>15</v>
      </c>
      <c r="D20" s="6">
        <v>0.0</v>
      </c>
      <c r="E20" s="2"/>
      <c r="F20" s="5">
        <v>3336.0</v>
      </c>
      <c r="G20" s="2" t="s">
        <v>25</v>
      </c>
      <c r="H20" s="6" t="s">
        <v>15</v>
      </c>
      <c r="I20" s="6">
        <v>0.0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5">
        <v>3400.0</v>
      </c>
      <c r="B21" s="2" t="s">
        <v>26</v>
      </c>
      <c r="C21" s="6" t="s">
        <v>27</v>
      </c>
      <c r="D21" s="6">
        <v>0.0</v>
      </c>
      <c r="E21" s="2"/>
      <c r="F21" s="5">
        <v>3400.0</v>
      </c>
      <c r="G21" s="2" t="s">
        <v>26</v>
      </c>
      <c r="H21" s="6" t="s">
        <v>27</v>
      </c>
      <c r="I21" s="6">
        <v>0.0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5">
        <v>3441.0</v>
      </c>
      <c r="B22" s="2" t="s">
        <v>28</v>
      </c>
      <c r="C22" s="6" t="s">
        <v>9</v>
      </c>
      <c r="D22" s="6">
        <v>0.0</v>
      </c>
      <c r="E22" s="2"/>
      <c r="F22" s="5">
        <v>3441.0</v>
      </c>
      <c r="G22" s="2" t="s">
        <v>28</v>
      </c>
      <c r="H22" s="6" t="s">
        <v>9</v>
      </c>
      <c r="I22" s="6">
        <v>0.0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5">
        <v>3600.0</v>
      </c>
      <c r="B23" s="2" t="s">
        <v>29</v>
      </c>
      <c r="C23" s="6" t="s">
        <v>11</v>
      </c>
      <c r="D23" s="6">
        <v>0.0</v>
      </c>
      <c r="E23" s="2"/>
      <c r="F23" s="5">
        <v>3600.0</v>
      </c>
      <c r="G23" s="2" t="s">
        <v>29</v>
      </c>
      <c r="H23" s="6" t="s">
        <v>11</v>
      </c>
      <c r="I23" s="6">
        <v>0.0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5">
        <v>3910.0</v>
      </c>
      <c r="B24" s="2" t="s">
        <v>30</v>
      </c>
      <c r="C24" s="6" t="s">
        <v>11</v>
      </c>
      <c r="D24" s="6">
        <v>0.0</v>
      </c>
      <c r="E24" s="2"/>
      <c r="F24" s="8">
        <v>3910.0</v>
      </c>
      <c r="G24" s="9" t="s">
        <v>30</v>
      </c>
      <c r="H24" s="10" t="s">
        <v>11</v>
      </c>
      <c r="I24" s="10">
        <v>40000.0</v>
      </c>
      <c r="J24" s="2">
        <f>6*1800*2+12*2000</f>
        <v>45600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5">
        <v>3920.0</v>
      </c>
      <c r="B25" s="2" t="s">
        <v>31</v>
      </c>
      <c r="C25" s="6" t="s">
        <v>32</v>
      </c>
      <c r="D25" s="6">
        <v>0.0</v>
      </c>
      <c r="E25" s="2"/>
      <c r="F25" s="5">
        <v>3920.0</v>
      </c>
      <c r="G25" s="2" t="s">
        <v>31</v>
      </c>
      <c r="H25" s="6" t="s">
        <v>32</v>
      </c>
      <c r="I25" s="6">
        <v>0.0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5">
        <v>3960.0</v>
      </c>
      <c r="B26" s="2" t="s">
        <v>33</v>
      </c>
      <c r="C26" s="6" t="s">
        <v>11</v>
      </c>
      <c r="D26" s="6">
        <v>0.0</v>
      </c>
      <c r="E26" s="2"/>
      <c r="F26" s="5">
        <v>3960.0</v>
      </c>
      <c r="G26" s="2" t="s">
        <v>33</v>
      </c>
      <c r="H26" s="6" t="s">
        <v>11</v>
      </c>
      <c r="I26" s="6">
        <v>0.0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5">
        <v>3965.0</v>
      </c>
      <c r="B27" s="2" t="s">
        <v>34</v>
      </c>
      <c r="C27" s="6" t="s">
        <v>15</v>
      </c>
      <c r="D27" s="6">
        <v>5000.0</v>
      </c>
      <c r="E27" s="2"/>
      <c r="F27" s="8">
        <v>3965.0</v>
      </c>
      <c r="G27" s="9" t="s">
        <v>34</v>
      </c>
      <c r="H27" s="10" t="s">
        <v>15</v>
      </c>
      <c r="I27" s="10">
        <v>5000.0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5">
        <v>3990.0</v>
      </c>
      <c r="B28" s="2" t="s">
        <v>35</v>
      </c>
      <c r="C28" s="6" t="s">
        <v>32</v>
      </c>
      <c r="D28" s="6">
        <v>0.0</v>
      </c>
      <c r="E28" s="2"/>
      <c r="F28" s="5">
        <v>3990.0</v>
      </c>
      <c r="G28" s="2" t="s">
        <v>35</v>
      </c>
      <c r="H28" s="6" t="s">
        <v>32</v>
      </c>
      <c r="I28" s="6">
        <v>0.0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5">
        <v>3992.0</v>
      </c>
      <c r="B29" s="2" t="s">
        <v>36</v>
      </c>
      <c r="C29" s="6" t="s">
        <v>15</v>
      </c>
      <c r="D29" s="6">
        <v>0.0</v>
      </c>
      <c r="E29" s="2"/>
      <c r="F29" s="5">
        <v>3992.0</v>
      </c>
      <c r="G29" s="2" t="s">
        <v>36</v>
      </c>
      <c r="H29" s="6" t="s">
        <v>15</v>
      </c>
      <c r="I29" s="6">
        <v>0.0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5">
        <v>3998.0</v>
      </c>
      <c r="B30" s="2" t="s">
        <v>37</v>
      </c>
      <c r="C30" s="6" t="s">
        <v>11</v>
      </c>
      <c r="D30" s="6">
        <v>0.0</v>
      </c>
      <c r="E30" s="2"/>
      <c r="F30" s="5">
        <v>3998.0</v>
      </c>
      <c r="G30" s="2" t="s">
        <v>37</v>
      </c>
      <c r="H30" s="6" t="s">
        <v>11</v>
      </c>
      <c r="I30" s="6">
        <v>0.0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5">
        <v>3999.0</v>
      </c>
      <c r="B31" s="2" t="s">
        <v>38</v>
      </c>
      <c r="C31" s="6" t="s">
        <v>32</v>
      </c>
      <c r="D31" s="6">
        <v>1000.0</v>
      </c>
      <c r="E31" s="2"/>
      <c r="F31" s="8">
        <v>3999.0</v>
      </c>
      <c r="G31" s="9" t="s">
        <v>38</v>
      </c>
      <c r="H31" s="10" t="s">
        <v>32</v>
      </c>
      <c r="I31" s="10">
        <v>500.0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5"/>
      <c r="B32" s="2"/>
      <c r="C32" s="6"/>
      <c r="D32" s="6"/>
      <c r="E32" s="2"/>
      <c r="F32" s="5"/>
      <c r="G32" s="2"/>
      <c r="H32" s="6"/>
      <c r="I32" s="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"/>
      <c r="B33" s="4" t="s">
        <v>39</v>
      </c>
      <c r="C33" s="7"/>
      <c r="D33" s="7">
        <f>SUM(D8:D32)</f>
        <v>61000</v>
      </c>
      <c r="E33" s="2"/>
      <c r="F33" s="3"/>
      <c r="G33" s="4" t="s">
        <v>39</v>
      </c>
      <c r="H33" s="7"/>
      <c r="I33" s="7">
        <f>SUM(I8:I32)</f>
        <v>95500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5"/>
      <c r="B34" s="2"/>
      <c r="C34" s="6"/>
      <c r="D34" s="6" t="s">
        <v>2</v>
      </c>
      <c r="E34" s="2"/>
      <c r="F34" s="5"/>
      <c r="G34" s="2"/>
      <c r="H34" s="6"/>
      <c r="I34" s="6" t="s">
        <v>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5"/>
      <c r="B35" s="2"/>
      <c r="C35" s="6"/>
      <c r="D35" s="6"/>
      <c r="E35" s="2"/>
      <c r="F35" s="5"/>
      <c r="G35" s="2"/>
      <c r="H35" s="6"/>
      <c r="I35" s="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3"/>
      <c r="B36" s="4" t="s">
        <v>40</v>
      </c>
      <c r="C36" s="7"/>
      <c r="D36" s="7"/>
      <c r="E36" s="2"/>
      <c r="F36" s="3"/>
      <c r="G36" s="4" t="s">
        <v>40</v>
      </c>
      <c r="H36" s="7"/>
      <c r="I36" s="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5">
        <v>4010.0</v>
      </c>
      <c r="B37" s="2" t="s">
        <v>41</v>
      </c>
      <c r="C37" s="6" t="s">
        <v>42</v>
      </c>
      <c r="D37" s="6">
        <v>0.0</v>
      </c>
      <c r="E37" s="2"/>
      <c r="F37" s="5">
        <v>4010.0</v>
      </c>
      <c r="G37" s="2" t="s">
        <v>41</v>
      </c>
      <c r="H37" s="6" t="s">
        <v>42</v>
      </c>
      <c r="I37" s="6">
        <v>0.0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5">
        <v>4015.0</v>
      </c>
      <c r="B38" s="2" t="s">
        <v>43</v>
      </c>
      <c r="C38" s="6" t="s">
        <v>42</v>
      </c>
      <c r="D38" s="6">
        <v>0.0</v>
      </c>
      <c r="E38" s="2"/>
      <c r="F38" s="5">
        <v>4015.0</v>
      </c>
      <c r="G38" s="2" t="s">
        <v>43</v>
      </c>
      <c r="H38" s="6" t="s">
        <v>42</v>
      </c>
      <c r="I38" s="6">
        <v>0.0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5">
        <v>4020.0</v>
      </c>
      <c r="B39" s="2" t="s">
        <v>44</v>
      </c>
      <c r="C39" s="6" t="s">
        <v>42</v>
      </c>
      <c r="D39" s="6">
        <v>0.0</v>
      </c>
      <c r="E39" s="2"/>
      <c r="F39" s="5">
        <v>4020.0</v>
      </c>
      <c r="G39" s="2" t="s">
        <v>44</v>
      </c>
      <c r="H39" s="6" t="s">
        <v>42</v>
      </c>
      <c r="I39" s="6">
        <v>0.0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5">
        <v>4021.0</v>
      </c>
      <c r="B40" s="2" t="s">
        <v>45</v>
      </c>
      <c r="C40" s="6" t="s">
        <v>42</v>
      </c>
      <c r="D40" s="6">
        <v>0.0</v>
      </c>
      <c r="E40" s="2"/>
      <c r="F40" s="5">
        <v>4021.0</v>
      </c>
      <c r="G40" s="2" t="s">
        <v>45</v>
      </c>
      <c r="H40" s="6" t="s">
        <v>42</v>
      </c>
      <c r="I40" s="6">
        <v>0.0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5">
        <v>4025.0</v>
      </c>
      <c r="B41" s="2" t="s">
        <v>46</v>
      </c>
      <c r="C41" s="6" t="s">
        <v>42</v>
      </c>
      <c r="D41" s="6">
        <v>0.0</v>
      </c>
      <c r="E41" s="2"/>
      <c r="F41" s="5">
        <v>4025.0</v>
      </c>
      <c r="G41" s="2" t="s">
        <v>46</v>
      </c>
      <c r="H41" s="6" t="s">
        <v>42</v>
      </c>
      <c r="I41" s="6">
        <v>0.0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5">
        <v>4110.0</v>
      </c>
      <c r="B42" s="2" t="s">
        <v>47</v>
      </c>
      <c r="C42" s="6" t="s">
        <v>42</v>
      </c>
      <c r="D42" s="6">
        <v>100.0</v>
      </c>
      <c r="E42" s="2"/>
      <c r="F42" s="8">
        <v>4110.0</v>
      </c>
      <c r="G42" s="9" t="s">
        <v>47</v>
      </c>
      <c r="H42" s="10" t="s">
        <v>42</v>
      </c>
      <c r="I42" s="10">
        <v>100.0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5">
        <v>4111.0</v>
      </c>
      <c r="B43" s="2" t="s">
        <v>48</v>
      </c>
      <c r="C43" s="6" t="s">
        <v>42</v>
      </c>
      <c r="D43" s="6">
        <v>300.0</v>
      </c>
      <c r="E43" s="2"/>
      <c r="F43" s="8">
        <v>4111.0</v>
      </c>
      <c r="G43" s="9" t="s">
        <v>48</v>
      </c>
      <c r="H43" s="10" t="s">
        <v>42</v>
      </c>
      <c r="I43" s="10">
        <v>300.0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5">
        <v>4112.0</v>
      </c>
      <c r="B44" s="2" t="s">
        <v>49</v>
      </c>
      <c r="C44" s="6" t="s">
        <v>42</v>
      </c>
      <c r="D44" s="6">
        <v>3500.0</v>
      </c>
      <c r="E44" s="2"/>
      <c r="F44" s="8">
        <v>4112.0</v>
      </c>
      <c r="G44" s="9" t="s">
        <v>49</v>
      </c>
      <c r="H44" s="10" t="s">
        <v>42</v>
      </c>
      <c r="I44" s="10">
        <v>3500.0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5">
        <v>4113.0</v>
      </c>
      <c r="B45" s="2" t="s">
        <v>50</v>
      </c>
      <c r="C45" s="6" t="s">
        <v>42</v>
      </c>
      <c r="D45" s="6">
        <v>0.0</v>
      </c>
      <c r="E45" s="2"/>
      <c r="F45" s="5">
        <v>4113.0</v>
      </c>
      <c r="G45" s="2" t="s">
        <v>50</v>
      </c>
      <c r="H45" s="6" t="s">
        <v>42</v>
      </c>
      <c r="I45" s="6">
        <v>0.0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5">
        <v>4115.0</v>
      </c>
      <c r="B46" s="2" t="s">
        <v>51</v>
      </c>
      <c r="C46" s="6" t="s">
        <v>42</v>
      </c>
      <c r="D46" s="6">
        <v>18000.0</v>
      </c>
      <c r="E46" s="2"/>
      <c r="F46" s="8">
        <v>4115.0</v>
      </c>
      <c r="G46" s="9" t="s">
        <v>51</v>
      </c>
      <c r="H46" s="10" t="s">
        <v>42</v>
      </c>
      <c r="I46" s="10">
        <v>20400.0</v>
      </c>
      <c r="J46" s="2">
        <f>2400*2+3000+5000+1800*2+800*2+600*4</f>
        <v>20400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5">
        <v>4116.0</v>
      </c>
      <c r="B47" s="2" t="s">
        <v>52</v>
      </c>
      <c r="C47" s="6" t="s">
        <v>42</v>
      </c>
      <c r="D47" s="6">
        <v>0.0</v>
      </c>
      <c r="E47" s="2"/>
      <c r="F47" s="5">
        <v>4116.0</v>
      </c>
      <c r="G47" s="2" t="s">
        <v>52</v>
      </c>
      <c r="H47" s="6" t="s">
        <v>42</v>
      </c>
      <c r="I47" s="6">
        <v>0.0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5">
        <v>4117.0</v>
      </c>
      <c r="B48" s="2" t="s">
        <v>53</v>
      </c>
      <c r="C48" s="6" t="s">
        <v>42</v>
      </c>
      <c r="D48" s="6">
        <v>0.0</v>
      </c>
      <c r="E48" s="2"/>
      <c r="F48" s="5">
        <v>4117.0</v>
      </c>
      <c r="G48" s="2" t="s">
        <v>53</v>
      </c>
      <c r="H48" s="6" t="s">
        <v>42</v>
      </c>
      <c r="I48" s="6">
        <v>0.0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5">
        <v>4118.0</v>
      </c>
      <c r="B49" s="2" t="s">
        <v>54</v>
      </c>
      <c r="C49" s="6" t="s">
        <v>42</v>
      </c>
      <c r="D49" s="6">
        <v>0.0</v>
      </c>
      <c r="E49" s="2"/>
      <c r="F49" s="5">
        <v>4118.0</v>
      </c>
      <c r="G49" s="2" t="s">
        <v>54</v>
      </c>
      <c r="H49" s="6" t="s">
        <v>42</v>
      </c>
      <c r="I49" s="6">
        <v>0.0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5">
        <v>4120.0</v>
      </c>
      <c r="B50" s="2" t="s">
        <v>55</v>
      </c>
      <c r="C50" s="6" t="s">
        <v>56</v>
      </c>
      <c r="D50" s="6">
        <v>1250.0</v>
      </c>
      <c r="E50" s="2" t="s">
        <v>57</v>
      </c>
      <c r="F50" s="8">
        <v>4120.0</v>
      </c>
      <c r="G50" s="9" t="s">
        <v>55</v>
      </c>
      <c r="H50" s="10" t="s">
        <v>56</v>
      </c>
      <c r="I50" s="10">
        <v>1250.0</v>
      </c>
      <c r="J50" s="2" t="s">
        <v>57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5">
        <v>4121.0</v>
      </c>
      <c r="B51" s="2" t="s">
        <v>58</v>
      </c>
      <c r="C51" s="6" t="s">
        <v>56</v>
      </c>
      <c r="D51" s="6">
        <v>5000.0</v>
      </c>
      <c r="E51" s="2"/>
      <c r="F51" s="8">
        <v>4121.0</v>
      </c>
      <c r="G51" s="9" t="s">
        <v>58</v>
      </c>
      <c r="H51" s="10" t="s">
        <v>56</v>
      </c>
      <c r="I51" s="10">
        <v>5000.0</v>
      </c>
      <c r="J51" s="2">
        <f>25*47*4</f>
        <v>4700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5">
        <v>4122.0</v>
      </c>
      <c r="B52" s="2" t="s">
        <v>59</v>
      </c>
      <c r="C52" s="6" t="s">
        <v>56</v>
      </c>
      <c r="D52" s="6">
        <v>0.0</v>
      </c>
      <c r="E52" s="2"/>
      <c r="F52" s="5">
        <v>4122.0</v>
      </c>
      <c r="G52" s="2" t="s">
        <v>59</v>
      </c>
      <c r="H52" s="6" t="s">
        <v>56</v>
      </c>
      <c r="I52" s="6">
        <v>0.0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5">
        <v>4123.0</v>
      </c>
      <c r="B53" s="2" t="s">
        <v>60</v>
      </c>
      <c r="C53" s="6" t="s">
        <v>56</v>
      </c>
      <c r="D53" s="6">
        <v>0.0</v>
      </c>
      <c r="E53" s="2"/>
      <c r="F53" s="5">
        <v>4123.0</v>
      </c>
      <c r="G53" s="2" t="s">
        <v>60</v>
      </c>
      <c r="H53" s="6" t="s">
        <v>56</v>
      </c>
      <c r="I53" s="6">
        <v>0.0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5">
        <v>4210.0</v>
      </c>
      <c r="B54" s="2" t="s">
        <v>61</v>
      </c>
      <c r="C54" s="6" t="s">
        <v>62</v>
      </c>
      <c r="D54" s="6">
        <v>0.0</v>
      </c>
      <c r="E54" s="2"/>
      <c r="F54" s="8">
        <v>4210.0</v>
      </c>
      <c r="G54" s="9" t="s">
        <v>61</v>
      </c>
      <c r="H54" s="10" t="s">
        <v>62</v>
      </c>
      <c r="I54" s="10">
        <v>2000.0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5">
        <v>4212.0</v>
      </c>
      <c r="B55" s="2" t="s">
        <v>63</v>
      </c>
      <c r="C55" s="6" t="s">
        <v>62</v>
      </c>
      <c r="D55" s="6">
        <v>0.0</v>
      </c>
      <c r="E55" s="2"/>
      <c r="F55" s="8">
        <v>4212.0</v>
      </c>
      <c r="G55" s="9" t="s">
        <v>63</v>
      </c>
      <c r="H55" s="10" t="s">
        <v>62</v>
      </c>
      <c r="I55" s="10">
        <v>7200.0</v>
      </c>
      <c r="J55" s="2">
        <f>600*6*2</f>
        <v>7200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5">
        <v>4215.0</v>
      </c>
      <c r="B56" s="2" t="s">
        <v>64</v>
      </c>
      <c r="C56" s="6" t="s">
        <v>62</v>
      </c>
      <c r="D56" s="6">
        <v>0.0</v>
      </c>
      <c r="E56" s="2"/>
      <c r="F56" s="8">
        <v>4215.0</v>
      </c>
      <c r="G56" s="9" t="s">
        <v>64</v>
      </c>
      <c r="H56" s="10" t="s">
        <v>62</v>
      </c>
      <c r="I56" s="10">
        <v>23000.0</v>
      </c>
      <c r="J56" s="2">
        <f>6000*2+3500*2+2000+1000*2</f>
        <v>23000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5">
        <v>4230.0</v>
      </c>
      <c r="B57" s="2" t="s">
        <v>65</v>
      </c>
      <c r="C57" s="6" t="s">
        <v>66</v>
      </c>
      <c r="D57" s="6">
        <v>0.0</v>
      </c>
      <c r="E57" s="2"/>
      <c r="F57" s="5">
        <v>4230.0</v>
      </c>
      <c r="G57" s="2" t="s">
        <v>65</v>
      </c>
      <c r="H57" s="6" t="s">
        <v>66</v>
      </c>
      <c r="I57" s="6">
        <v>0.0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5">
        <v>4300.0</v>
      </c>
      <c r="B58" s="2" t="s">
        <v>67</v>
      </c>
      <c r="C58" s="6" t="s">
        <v>66</v>
      </c>
      <c r="D58" s="6">
        <v>0.0</v>
      </c>
      <c r="E58" s="2"/>
      <c r="F58" s="5">
        <v>4300.0</v>
      </c>
      <c r="G58" s="2" t="s">
        <v>67</v>
      </c>
      <c r="H58" s="6" t="s">
        <v>66</v>
      </c>
      <c r="I58" s="6">
        <v>0.0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5">
        <v>4350.0</v>
      </c>
      <c r="B59" s="2" t="s">
        <v>68</v>
      </c>
      <c r="C59" s="6" t="s">
        <v>66</v>
      </c>
      <c r="D59" s="6">
        <v>0.0</v>
      </c>
      <c r="E59" s="2"/>
      <c r="F59" s="5">
        <v>4350.0</v>
      </c>
      <c r="G59" s="2" t="s">
        <v>68</v>
      </c>
      <c r="H59" s="6" t="s">
        <v>66</v>
      </c>
      <c r="I59" s="6">
        <v>0.0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5">
        <v>5910.0</v>
      </c>
      <c r="B60" s="2" t="s">
        <v>69</v>
      </c>
      <c r="C60" s="6" t="s">
        <v>62</v>
      </c>
      <c r="D60" s="6">
        <v>0.0</v>
      </c>
      <c r="E60" s="2"/>
      <c r="F60" s="5">
        <v>5910.0</v>
      </c>
      <c r="G60" s="2" t="s">
        <v>69</v>
      </c>
      <c r="H60" s="6" t="s">
        <v>62</v>
      </c>
      <c r="I60" s="6">
        <v>0.0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5"/>
      <c r="B61" s="2"/>
      <c r="C61" s="6"/>
      <c r="D61" s="6"/>
      <c r="E61" s="2"/>
      <c r="F61" s="5"/>
      <c r="G61" s="2"/>
      <c r="H61" s="6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3"/>
      <c r="B62" s="4" t="s">
        <v>70</v>
      </c>
      <c r="C62" s="7"/>
      <c r="D62" s="7">
        <f>SUM(D39:D61)</f>
        <v>28150</v>
      </c>
      <c r="E62" s="2"/>
      <c r="F62" s="3"/>
      <c r="G62" s="4" t="s">
        <v>70</v>
      </c>
      <c r="H62" s="7"/>
      <c r="I62" s="7">
        <f>SUM(I39:I61)</f>
        <v>62750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5"/>
      <c r="B63" s="2"/>
      <c r="C63" s="6"/>
      <c r="D63" s="6" t="s">
        <v>2</v>
      </c>
      <c r="E63" s="2"/>
      <c r="F63" s="5"/>
      <c r="G63" s="2"/>
      <c r="H63" s="6"/>
      <c r="I63" s="6" t="s">
        <v>2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5"/>
      <c r="B64" s="2"/>
      <c r="C64" s="6"/>
      <c r="D64" s="6"/>
      <c r="E64" s="2"/>
      <c r="F64" s="5"/>
      <c r="G64" s="2"/>
      <c r="H64" s="6"/>
      <c r="I64" s="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5"/>
      <c r="B65" s="2"/>
      <c r="C65" s="6"/>
      <c r="D65" s="6"/>
      <c r="E65" s="2"/>
      <c r="F65" s="5"/>
      <c r="G65" s="2"/>
      <c r="H65" s="6"/>
      <c r="I65" s="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5"/>
      <c r="B66" s="2"/>
      <c r="C66" s="6"/>
      <c r="D66" s="6"/>
      <c r="E66" s="2"/>
      <c r="F66" s="5"/>
      <c r="G66" s="2"/>
      <c r="H66" s="6"/>
      <c r="I66" s="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3"/>
      <c r="B67" s="4" t="s">
        <v>71</v>
      </c>
      <c r="C67" s="7"/>
      <c r="D67" s="7"/>
      <c r="E67" s="2"/>
      <c r="F67" s="3"/>
      <c r="G67" s="4" t="s">
        <v>71</v>
      </c>
      <c r="H67" s="7"/>
      <c r="I67" s="7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5"/>
      <c r="B68" s="2"/>
      <c r="C68" s="6"/>
      <c r="D68" s="6"/>
      <c r="E68" s="2"/>
      <c r="F68" s="5"/>
      <c r="G68" s="2"/>
      <c r="H68" s="6"/>
      <c r="I68" s="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5">
        <v>6100.0</v>
      </c>
      <c r="B69" s="2" t="s">
        <v>72</v>
      </c>
      <c r="C69" s="6"/>
      <c r="D69" s="6">
        <v>0.0</v>
      </c>
      <c r="E69" s="2"/>
      <c r="F69" s="5">
        <v>6100.0</v>
      </c>
      <c r="G69" s="2" t="s">
        <v>72</v>
      </c>
      <c r="H69" s="6"/>
      <c r="I69" s="6">
        <v>0.0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5">
        <v>6300.0</v>
      </c>
      <c r="B70" s="2" t="s">
        <v>73</v>
      </c>
      <c r="C70" s="6" t="s">
        <v>42</v>
      </c>
      <c r="D70" s="6">
        <v>0.0</v>
      </c>
      <c r="E70" s="2"/>
      <c r="F70" s="5">
        <v>6300.0</v>
      </c>
      <c r="G70" s="2" t="s">
        <v>73</v>
      </c>
      <c r="H70" s="6" t="s">
        <v>42</v>
      </c>
      <c r="I70" s="6">
        <v>0.0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5">
        <v>6320.0</v>
      </c>
      <c r="B71" s="2" t="s">
        <v>74</v>
      </c>
      <c r="C71" s="6" t="s">
        <v>75</v>
      </c>
      <c r="D71" s="6">
        <v>0.0</v>
      </c>
      <c r="E71" s="2"/>
      <c r="F71" s="5">
        <v>6320.0</v>
      </c>
      <c r="G71" s="2" t="s">
        <v>74</v>
      </c>
      <c r="H71" s="6" t="s">
        <v>75</v>
      </c>
      <c r="I71" s="6">
        <v>0.0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5">
        <v>6340.0</v>
      </c>
      <c r="B72" s="2" t="s">
        <v>76</v>
      </c>
      <c r="C72" s="6" t="s">
        <v>75</v>
      </c>
      <c r="D72" s="6">
        <v>0.0</v>
      </c>
      <c r="E72" s="2"/>
      <c r="F72" s="5">
        <v>6340.0</v>
      </c>
      <c r="G72" s="2" t="s">
        <v>76</v>
      </c>
      <c r="H72" s="6" t="s">
        <v>75</v>
      </c>
      <c r="I72" s="6">
        <v>0.0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5">
        <v>6360.0</v>
      </c>
      <c r="B73" s="2" t="s">
        <v>77</v>
      </c>
      <c r="C73" s="6" t="s">
        <v>75</v>
      </c>
      <c r="D73" s="6">
        <v>0.0</v>
      </c>
      <c r="E73" s="2"/>
      <c r="F73" s="5">
        <v>6360.0</v>
      </c>
      <c r="G73" s="2" t="s">
        <v>77</v>
      </c>
      <c r="H73" s="6" t="s">
        <v>75</v>
      </c>
      <c r="I73" s="6">
        <v>0.0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5">
        <v>6370.0</v>
      </c>
      <c r="B74" s="2" t="s">
        <v>78</v>
      </c>
      <c r="C74" s="6" t="s">
        <v>75</v>
      </c>
      <c r="D74" s="6">
        <v>0.0</v>
      </c>
      <c r="E74" s="2"/>
      <c r="F74" s="5">
        <v>6370.0</v>
      </c>
      <c r="G74" s="2" t="s">
        <v>78</v>
      </c>
      <c r="H74" s="6" t="s">
        <v>75</v>
      </c>
      <c r="I74" s="6">
        <v>0.0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5">
        <v>6375.0</v>
      </c>
      <c r="B75" s="2" t="s">
        <v>79</v>
      </c>
      <c r="C75" s="6" t="s">
        <v>75</v>
      </c>
      <c r="D75" s="6">
        <v>0.0</v>
      </c>
      <c r="E75" s="2"/>
      <c r="F75" s="5">
        <v>6375.0</v>
      </c>
      <c r="G75" s="2" t="s">
        <v>79</v>
      </c>
      <c r="H75" s="6" t="s">
        <v>75</v>
      </c>
      <c r="I75" s="6">
        <v>0.0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5">
        <v>6380.0</v>
      </c>
      <c r="B76" s="2" t="s">
        <v>80</v>
      </c>
      <c r="C76" s="6" t="s">
        <v>75</v>
      </c>
      <c r="D76" s="6">
        <v>0.0</v>
      </c>
      <c r="E76" s="2"/>
      <c r="F76" s="5">
        <v>6380.0</v>
      </c>
      <c r="G76" s="2" t="s">
        <v>80</v>
      </c>
      <c r="H76" s="6" t="s">
        <v>75</v>
      </c>
      <c r="I76" s="6">
        <v>0.0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5">
        <v>6385.0</v>
      </c>
      <c r="B77" s="2" t="s">
        <v>81</v>
      </c>
      <c r="C77" s="6" t="s">
        <v>75</v>
      </c>
      <c r="D77" s="6">
        <v>0.0</v>
      </c>
      <c r="E77" s="2"/>
      <c r="F77" s="5">
        <v>6385.0</v>
      </c>
      <c r="G77" s="2" t="s">
        <v>81</v>
      </c>
      <c r="H77" s="6" t="s">
        <v>75</v>
      </c>
      <c r="I77" s="6">
        <v>0.0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5">
        <v>6555.0</v>
      </c>
      <c r="B78" s="2" t="s">
        <v>82</v>
      </c>
      <c r="C78" s="6" t="s">
        <v>75</v>
      </c>
      <c r="D78" s="6">
        <v>14000.0</v>
      </c>
      <c r="E78" s="2"/>
      <c r="F78" s="8">
        <v>6555.0</v>
      </c>
      <c r="G78" s="9" t="s">
        <v>82</v>
      </c>
      <c r="H78" s="10" t="s">
        <v>75</v>
      </c>
      <c r="I78" s="10">
        <v>12000.0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5">
        <v>6560.0</v>
      </c>
      <c r="B79" s="2" t="s">
        <v>83</v>
      </c>
      <c r="C79" s="6" t="s">
        <v>66</v>
      </c>
      <c r="D79" s="6">
        <v>0.0</v>
      </c>
      <c r="E79" s="2"/>
      <c r="F79" s="5">
        <v>6560.0</v>
      </c>
      <c r="G79" s="2" t="s">
        <v>83</v>
      </c>
      <c r="H79" s="6" t="s">
        <v>66</v>
      </c>
      <c r="I79" s="6">
        <v>0.0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5">
        <v>6600.0</v>
      </c>
      <c r="B80" s="2" t="s">
        <v>84</v>
      </c>
      <c r="C80" s="6" t="s">
        <v>75</v>
      </c>
      <c r="D80" s="6">
        <v>0.0</v>
      </c>
      <c r="E80" s="2"/>
      <c r="F80" s="5">
        <v>6600.0</v>
      </c>
      <c r="G80" s="2" t="s">
        <v>84</v>
      </c>
      <c r="H80" s="6" t="s">
        <v>75</v>
      </c>
      <c r="I80" s="6">
        <v>0.0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5">
        <v>6610.0</v>
      </c>
      <c r="B81" s="2" t="s">
        <v>85</v>
      </c>
      <c r="C81" s="6" t="s">
        <v>75</v>
      </c>
      <c r="D81" s="6">
        <v>0.0</v>
      </c>
      <c r="E81" s="2"/>
      <c r="F81" s="5">
        <v>6610.0</v>
      </c>
      <c r="G81" s="2" t="s">
        <v>85</v>
      </c>
      <c r="H81" s="6" t="s">
        <v>75</v>
      </c>
      <c r="I81" s="6">
        <v>0.0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5">
        <v>6620.0</v>
      </c>
      <c r="B82" s="2" t="s">
        <v>86</v>
      </c>
      <c r="C82" s="6" t="s">
        <v>75</v>
      </c>
      <c r="D82" s="6">
        <v>0.0</v>
      </c>
      <c r="E82" s="2"/>
      <c r="F82" s="5">
        <v>6620.0</v>
      </c>
      <c r="G82" s="2" t="s">
        <v>86</v>
      </c>
      <c r="H82" s="6" t="s">
        <v>75</v>
      </c>
      <c r="I82" s="6">
        <v>0.0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5">
        <v>6701.0</v>
      </c>
      <c r="B83" s="2" t="s">
        <v>87</v>
      </c>
      <c r="C83" s="6" t="s">
        <v>66</v>
      </c>
      <c r="D83" s="6">
        <v>0.0</v>
      </c>
      <c r="E83" s="2"/>
      <c r="F83" s="5">
        <v>6701.0</v>
      </c>
      <c r="G83" s="2" t="s">
        <v>87</v>
      </c>
      <c r="H83" s="6" t="s">
        <v>66</v>
      </c>
      <c r="I83" s="6">
        <v>0.0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5">
        <v>6705.0</v>
      </c>
      <c r="B84" s="2" t="s">
        <v>88</v>
      </c>
      <c r="C84" s="6" t="s">
        <v>66</v>
      </c>
      <c r="D84" s="6">
        <v>0.0</v>
      </c>
      <c r="E84" s="2"/>
      <c r="F84" s="5">
        <v>6705.0</v>
      </c>
      <c r="G84" s="2" t="s">
        <v>88</v>
      </c>
      <c r="H84" s="6" t="s">
        <v>66</v>
      </c>
      <c r="I84" s="6">
        <v>0.0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5">
        <v>6790.0</v>
      </c>
      <c r="B85" s="2" t="s">
        <v>89</v>
      </c>
      <c r="C85" s="6" t="s">
        <v>66</v>
      </c>
      <c r="D85" s="6">
        <v>0.0</v>
      </c>
      <c r="E85" s="2"/>
      <c r="F85" s="5">
        <v>6790.0</v>
      </c>
      <c r="G85" s="2" t="s">
        <v>89</v>
      </c>
      <c r="H85" s="6" t="s">
        <v>66</v>
      </c>
      <c r="I85" s="6">
        <v>0.0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5">
        <v>6800.0</v>
      </c>
      <c r="B86" s="2" t="s">
        <v>90</v>
      </c>
      <c r="C86" s="6" t="s">
        <v>66</v>
      </c>
      <c r="D86" s="6">
        <v>1500.0</v>
      </c>
      <c r="E86" s="2"/>
      <c r="F86" s="8">
        <v>6800.0</v>
      </c>
      <c r="G86" s="9" t="s">
        <v>90</v>
      </c>
      <c r="H86" s="10" t="s">
        <v>66</v>
      </c>
      <c r="I86" s="10">
        <v>1500.0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5">
        <v>6810.0</v>
      </c>
      <c r="B87" s="2" t="s">
        <v>91</v>
      </c>
      <c r="C87" s="6" t="s">
        <v>66</v>
      </c>
      <c r="D87" s="6">
        <v>0.0</v>
      </c>
      <c r="E87" s="2"/>
      <c r="F87" s="8">
        <v>6810.0</v>
      </c>
      <c r="G87" s="9" t="s">
        <v>91</v>
      </c>
      <c r="H87" s="10" t="s">
        <v>66</v>
      </c>
      <c r="I87" s="10">
        <v>3000.0</v>
      </c>
      <c r="J87" s="2" t="s">
        <v>92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5">
        <v>6811.0</v>
      </c>
      <c r="B88" s="2" t="s">
        <v>93</v>
      </c>
      <c r="C88" s="6" t="s">
        <v>66</v>
      </c>
      <c r="D88" s="6">
        <v>0.0</v>
      </c>
      <c r="E88" s="2"/>
      <c r="F88" s="5">
        <v>6811.0</v>
      </c>
      <c r="G88" s="2" t="s">
        <v>93</v>
      </c>
      <c r="H88" s="6" t="s">
        <v>66</v>
      </c>
      <c r="I88" s="6">
        <v>0.0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5">
        <v>6820.0</v>
      </c>
      <c r="B89" s="2" t="s">
        <v>94</v>
      </c>
      <c r="C89" s="6" t="s">
        <v>42</v>
      </c>
      <c r="D89" s="6">
        <v>0.0</v>
      </c>
      <c r="E89" s="2"/>
      <c r="F89" s="5">
        <v>6820.0</v>
      </c>
      <c r="G89" s="2" t="s">
        <v>94</v>
      </c>
      <c r="H89" s="6" t="s">
        <v>42</v>
      </c>
      <c r="I89" s="6">
        <v>0.0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5">
        <v>6830.0</v>
      </c>
      <c r="B90" s="2" t="s">
        <v>95</v>
      </c>
      <c r="C90" s="6" t="s">
        <v>96</v>
      </c>
      <c r="D90" s="6">
        <v>0.0</v>
      </c>
      <c r="E90" s="2"/>
      <c r="F90" s="5">
        <v>6830.0</v>
      </c>
      <c r="G90" s="2" t="s">
        <v>95</v>
      </c>
      <c r="H90" s="6" t="s">
        <v>96</v>
      </c>
      <c r="I90" s="6">
        <v>0.0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5">
        <v>6840.0</v>
      </c>
      <c r="B91" s="2" t="s">
        <v>97</v>
      </c>
      <c r="C91" s="6" t="s">
        <v>62</v>
      </c>
      <c r="D91" s="6">
        <v>0.0</v>
      </c>
      <c r="E91" s="2"/>
      <c r="F91" s="5">
        <v>6840.0</v>
      </c>
      <c r="G91" s="2" t="s">
        <v>97</v>
      </c>
      <c r="H91" s="6" t="s">
        <v>62</v>
      </c>
      <c r="I91" s="6">
        <v>0.0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5">
        <v>6860.0</v>
      </c>
      <c r="B92" s="2" t="s">
        <v>98</v>
      </c>
      <c r="C92" s="6" t="s">
        <v>62</v>
      </c>
      <c r="D92" s="6">
        <v>0.0</v>
      </c>
      <c r="E92" s="2"/>
      <c r="F92" s="5">
        <v>6860.0</v>
      </c>
      <c r="G92" s="2" t="s">
        <v>98</v>
      </c>
      <c r="H92" s="6" t="s">
        <v>62</v>
      </c>
      <c r="I92" s="6">
        <v>0.0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5">
        <v>6865.0</v>
      </c>
      <c r="B93" s="2" t="s">
        <v>99</v>
      </c>
      <c r="C93" s="6" t="s">
        <v>62</v>
      </c>
      <c r="D93" s="6">
        <v>0.0</v>
      </c>
      <c r="E93" s="2"/>
      <c r="F93" s="5">
        <v>6865.0</v>
      </c>
      <c r="G93" s="2" t="s">
        <v>99</v>
      </c>
      <c r="H93" s="6" t="s">
        <v>62</v>
      </c>
      <c r="I93" s="6">
        <v>0.0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5">
        <v>6866.0</v>
      </c>
      <c r="B94" s="2" t="s">
        <v>100</v>
      </c>
      <c r="C94" s="6" t="s">
        <v>62</v>
      </c>
      <c r="D94" s="6">
        <v>0.0</v>
      </c>
      <c r="E94" s="2"/>
      <c r="F94" s="5">
        <v>6866.0</v>
      </c>
      <c r="G94" s="2" t="s">
        <v>100</v>
      </c>
      <c r="H94" s="6" t="s">
        <v>62</v>
      </c>
      <c r="I94" s="6">
        <v>0.0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5">
        <v>6867.0</v>
      </c>
      <c r="B95" s="2" t="s">
        <v>101</v>
      </c>
      <c r="C95" s="6" t="s">
        <v>62</v>
      </c>
      <c r="D95" s="6">
        <v>0.0</v>
      </c>
      <c r="E95" s="2"/>
      <c r="F95" s="8">
        <v>6867.0</v>
      </c>
      <c r="G95" s="9" t="s">
        <v>101</v>
      </c>
      <c r="H95" s="10" t="s">
        <v>62</v>
      </c>
      <c r="I95" s="10">
        <v>500.0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5">
        <v>6870.0</v>
      </c>
      <c r="B96" s="2" t="s">
        <v>102</v>
      </c>
      <c r="C96" s="6" t="s">
        <v>62</v>
      </c>
      <c r="D96" s="6">
        <v>0.0</v>
      </c>
      <c r="E96" s="2"/>
      <c r="F96" s="5">
        <v>6870.0</v>
      </c>
      <c r="G96" s="2" t="s">
        <v>102</v>
      </c>
      <c r="H96" s="6" t="s">
        <v>62</v>
      </c>
      <c r="I96" s="6">
        <v>0.0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5">
        <v>6890.0</v>
      </c>
      <c r="B97" s="2" t="s">
        <v>103</v>
      </c>
      <c r="C97" s="6" t="s">
        <v>66</v>
      </c>
      <c r="D97" s="6">
        <v>0.0</v>
      </c>
      <c r="E97" s="2"/>
      <c r="F97" s="5">
        <v>6890.0</v>
      </c>
      <c r="G97" s="2" t="s">
        <v>103</v>
      </c>
      <c r="H97" s="6" t="s">
        <v>66</v>
      </c>
      <c r="I97" s="6">
        <v>0.0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5">
        <v>6900.0</v>
      </c>
      <c r="B98" s="2" t="s">
        <v>104</v>
      </c>
      <c r="C98" s="6" t="s">
        <v>66</v>
      </c>
      <c r="D98" s="6">
        <v>0.0</v>
      </c>
      <c r="E98" s="2"/>
      <c r="F98" s="5">
        <v>6900.0</v>
      </c>
      <c r="G98" s="2" t="s">
        <v>104</v>
      </c>
      <c r="H98" s="6" t="s">
        <v>66</v>
      </c>
      <c r="I98" s="6">
        <v>0.0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5">
        <v>6905.0</v>
      </c>
      <c r="B99" s="2" t="s">
        <v>105</v>
      </c>
      <c r="C99" s="6" t="s">
        <v>66</v>
      </c>
      <c r="D99" s="6">
        <v>0.0</v>
      </c>
      <c r="E99" s="2"/>
      <c r="F99" s="5">
        <v>6905.0</v>
      </c>
      <c r="G99" s="2" t="s">
        <v>105</v>
      </c>
      <c r="H99" s="6" t="s">
        <v>66</v>
      </c>
      <c r="I99" s="6">
        <v>0.0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">
        <v>6940.0</v>
      </c>
      <c r="B100" s="2" t="s">
        <v>106</v>
      </c>
      <c r="C100" s="6" t="s">
        <v>66</v>
      </c>
      <c r="D100" s="6">
        <v>0.0</v>
      </c>
      <c r="E100" s="2"/>
      <c r="F100" s="5">
        <v>6940.0</v>
      </c>
      <c r="G100" s="2" t="s">
        <v>106</v>
      </c>
      <c r="H100" s="6" t="s">
        <v>66</v>
      </c>
      <c r="I100" s="6">
        <v>0.0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5">
        <v>7320.0</v>
      </c>
      <c r="B101" s="2" t="s">
        <v>107</v>
      </c>
      <c r="C101" s="6" t="s">
        <v>42</v>
      </c>
      <c r="D101" s="6">
        <v>0.0</v>
      </c>
      <c r="E101" s="2"/>
      <c r="F101" s="5">
        <v>7320.0</v>
      </c>
      <c r="G101" s="2" t="s">
        <v>107</v>
      </c>
      <c r="H101" s="6" t="s">
        <v>42</v>
      </c>
      <c r="I101" s="6">
        <v>0.0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5">
        <v>7325.0</v>
      </c>
      <c r="B102" s="2" t="s">
        <v>108</v>
      </c>
      <c r="C102" s="6" t="s">
        <v>42</v>
      </c>
      <c r="D102" s="6">
        <v>0.0</v>
      </c>
      <c r="E102" s="2"/>
      <c r="F102" s="5">
        <v>7325.0</v>
      </c>
      <c r="G102" s="2" t="s">
        <v>108</v>
      </c>
      <c r="H102" s="6" t="s">
        <v>42</v>
      </c>
      <c r="I102" s="6">
        <v>0.0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5">
        <v>7420.0</v>
      </c>
      <c r="B103" s="2" t="s">
        <v>109</v>
      </c>
      <c r="C103" s="6" t="s">
        <v>42</v>
      </c>
      <c r="D103" s="6">
        <v>2000.0</v>
      </c>
      <c r="E103" s="2"/>
      <c r="F103" s="8">
        <v>7420.0</v>
      </c>
      <c r="G103" s="9" t="s">
        <v>109</v>
      </c>
      <c r="H103" s="10" t="s">
        <v>42</v>
      </c>
      <c r="I103" s="10">
        <v>2000.0</v>
      </c>
      <c r="J103" s="2">
        <f>500*2+1000</f>
        <v>2000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5">
        <v>7425.0</v>
      </c>
      <c r="B104" s="2" t="s">
        <v>110</v>
      </c>
      <c r="C104" s="6" t="s">
        <v>42</v>
      </c>
      <c r="D104" s="6">
        <v>6000.0</v>
      </c>
      <c r="E104" s="2"/>
      <c r="F104" s="8">
        <v>7425.0</v>
      </c>
      <c r="G104" s="9" t="s">
        <v>110</v>
      </c>
      <c r="H104" s="10" t="s">
        <v>42</v>
      </c>
      <c r="I104" s="10">
        <v>6000.0</v>
      </c>
      <c r="J104" s="2" t="s">
        <v>111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5">
        <v>7500.0</v>
      </c>
      <c r="B105" s="2" t="s">
        <v>112</v>
      </c>
      <c r="C105" s="6" t="s">
        <v>66</v>
      </c>
      <c r="D105" s="6">
        <v>0.0</v>
      </c>
      <c r="E105" s="2"/>
      <c r="F105" s="5">
        <v>7500.0</v>
      </c>
      <c r="G105" s="2" t="s">
        <v>112</v>
      </c>
      <c r="H105" s="6" t="s">
        <v>66</v>
      </c>
      <c r="I105" s="6">
        <v>0.0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5">
        <v>7740.0</v>
      </c>
      <c r="B106" s="2" t="s">
        <v>113</v>
      </c>
      <c r="C106" s="6" t="s">
        <v>114</v>
      </c>
      <c r="D106" s="6">
        <v>0.0</v>
      </c>
      <c r="E106" s="2"/>
      <c r="F106" s="5">
        <v>7740.0</v>
      </c>
      <c r="G106" s="2" t="s">
        <v>113</v>
      </c>
      <c r="H106" s="6" t="s">
        <v>114</v>
      </c>
      <c r="I106" s="6">
        <v>0.0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5">
        <v>7770.0</v>
      </c>
      <c r="B107" s="2" t="s">
        <v>115</v>
      </c>
      <c r="C107" s="6" t="s">
        <v>116</v>
      </c>
      <c r="D107" s="6">
        <v>0.0</v>
      </c>
      <c r="E107" s="2"/>
      <c r="F107" s="5">
        <v>7770.0</v>
      </c>
      <c r="G107" s="2" t="s">
        <v>115</v>
      </c>
      <c r="H107" s="6" t="s">
        <v>116</v>
      </c>
      <c r="I107" s="6">
        <v>0.0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5">
        <v>7790.0</v>
      </c>
      <c r="B108" s="2" t="s">
        <v>117</v>
      </c>
      <c r="C108" s="6" t="s">
        <v>116</v>
      </c>
      <c r="D108" s="6">
        <v>0.0</v>
      </c>
      <c r="E108" s="2"/>
      <c r="F108" s="8">
        <v>7790.0</v>
      </c>
      <c r="G108" s="9" t="s">
        <v>117</v>
      </c>
      <c r="H108" s="10" t="s">
        <v>116</v>
      </c>
      <c r="I108" s="10">
        <v>1000.0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5"/>
      <c r="B109" s="2"/>
      <c r="C109" s="6"/>
      <c r="D109" s="6"/>
      <c r="E109" s="2"/>
      <c r="F109" s="5"/>
      <c r="G109" s="2"/>
      <c r="H109" s="6"/>
      <c r="I109" s="6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3"/>
      <c r="B110" s="4" t="s">
        <v>118</v>
      </c>
      <c r="C110" s="7"/>
      <c r="D110" s="7">
        <f>SUM(D69:D108)</f>
        <v>23500</v>
      </c>
      <c r="E110" s="2"/>
      <c r="F110" s="3"/>
      <c r="G110" s="4" t="s">
        <v>118</v>
      </c>
      <c r="H110" s="7"/>
      <c r="I110" s="7">
        <f>SUM(I69:I108)</f>
        <v>26000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5"/>
      <c r="B111" s="2"/>
      <c r="C111" s="6"/>
      <c r="D111" s="6" t="s">
        <v>2</v>
      </c>
      <c r="E111" s="2"/>
      <c r="F111" s="5"/>
      <c r="G111" s="2"/>
      <c r="H111" s="6"/>
      <c r="I111" s="6" t="s">
        <v>2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5"/>
      <c r="B112" s="2"/>
      <c r="C112" s="6"/>
      <c r="D112" s="6"/>
      <c r="E112" s="2"/>
      <c r="F112" s="5"/>
      <c r="G112" s="2"/>
      <c r="H112" s="6"/>
      <c r="I112" s="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3"/>
      <c r="B113" s="4" t="s">
        <v>119</v>
      </c>
      <c r="C113" s="7"/>
      <c r="D113" s="7"/>
      <c r="E113" s="2"/>
      <c r="F113" s="3"/>
      <c r="G113" s="4" t="s">
        <v>119</v>
      </c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5"/>
      <c r="B114" s="2"/>
      <c r="C114" s="6"/>
      <c r="D114" s="6"/>
      <c r="E114" s="2"/>
      <c r="F114" s="5"/>
      <c r="G114" s="2"/>
      <c r="H114" s="6"/>
      <c r="I114" s="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3"/>
      <c r="B115" s="4" t="s">
        <v>120</v>
      </c>
      <c r="C115" s="7"/>
      <c r="D115" s="7"/>
      <c r="E115" s="2"/>
      <c r="F115" s="3"/>
      <c r="G115" s="4" t="s">
        <v>120</v>
      </c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5"/>
      <c r="B116" s="2"/>
      <c r="C116" s="6"/>
      <c r="D116" s="6"/>
      <c r="E116" s="2"/>
      <c r="F116" s="5"/>
      <c r="G116" s="2"/>
      <c r="H116" s="6"/>
      <c r="I116" s="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5">
        <v>8040.0</v>
      </c>
      <c r="B117" s="2" t="s">
        <v>121</v>
      </c>
      <c r="C117" s="6" t="s">
        <v>114</v>
      </c>
      <c r="D117" s="6">
        <v>0.0</v>
      </c>
      <c r="E117" s="2"/>
      <c r="F117" s="5">
        <v>8040.0</v>
      </c>
      <c r="G117" s="2" t="s">
        <v>121</v>
      </c>
      <c r="H117" s="6" t="s">
        <v>114</v>
      </c>
      <c r="I117" s="6">
        <v>0.0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5">
        <v>8050.0</v>
      </c>
      <c r="B118" s="2" t="s">
        <v>122</v>
      </c>
      <c r="C118" s="6" t="s">
        <v>114</v>
      </c>
      <c r="D118" s="6">
        <v>0.0</v>
      </c>
      <c r="E118" s="2"/>
      <c r="F118" s="5">
        <v>8050.0</v>
      </c>
      <c r="G118" s="2" t="s">
        <v>122</v>
      </c>
      <c r="H118" s="6" t="s">
        <v>114</v>
      </c>
      <c r="I118" s="6">
        <v>0.0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5"/>
      <c r="B119" s="2"/>
      <c r="C119" s="6"/>
      <c r="D119" s="6"/>
      <c r="E119" s="2"/>
      <c r="F119" s="5"/>
      <c r="G119" s="2"/>
      <c r="H119" s="6"/>
      <c r="I119" s="6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3"/>
      <c r="B120" s="4" t="s">
        <v>123</v>
      </c>
      <c r="C120" s="7"/>
      <c r="D120" s="7">
        <f>SUM(D117:D119)</f>
        <v>0</v>
      </c>
      <c r="E120" s="2"/>
      <c r="F120" s="3"/>
      <c r="G120" s="4" t="s">
        <v>123</v>
      </c>
      <c r="H120" s="7"/>
      <c r="I120" s="7">
        <f>SUM(I117:I119)</f>
        <v>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5"/>
      <c r="B121" s="2"/>
      <c r="C121" s="6"/>
      <c r="D121" s="6"/>
      <c r="E121" s="2"/>
      <c r="F121" s="5"/>
      <c r="G121" s="2"/>
      <c r="H121" s="6"/>
      <c r="I121" s="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5"/>
      <c r="B122" s="2"/>
      <c r="C122" s="6"/>
      <c r="D122" s="6"/>
      <c r="E122" s="2"/>
      <c r="F122" s="5"/>
      <c r="G122" s="2"/>
      <c r="H122" s="6"/>
      <c r="I122" s="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3"/>
      <c r="B123" s="4" t="s">
        <v>124</v>
      </c>
      <c r="C123" s="7"/>
      <c r="D123" s="7"/>
      <c r="E123" s="2"/>
      <c r="F123" s="3"/>
      <c r="G123" s="4" t="s">
        <v>124</v>
      </c>
      <c r="H123" s="7"/>
      <c r="I123" s="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5"/>
      <c r="B124" s="2"/>
      <c r="C124" s="6"/>
      <c r="D124" s="6"/>
      <c r="E124" s="2"/>
      <c r="F124" s="5"/>
      <c r="G124" s="2"/>
      <c r="H124" s="6"/>
      <c r="I124" s="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5">
        <v>8170.0</v>
      </c>
      <c r="B125" s="2" t="s">
        <v>125</v>
      </c>
      <c r="C125" s="6" t="s">
        <v>116</v>
      </c>
      <c r="D125" s="6">
        <v>0.0</v>
      </c>
      <c r="E125" s="2"/>
      <c r="F125" s="5">
        <v>8170.0</v>
      </c>
      <c r="G125" s="2" t="s">
        <v>125</v>
      </c>
      <c r="H125" s="6" t="s">
        <v>116</v>
      </c>
      <c r="I125" s="6">
        <v>0.0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5">
        <v>8175.0</v>
      </c>
      <c r="B126" s="2" t="s">
        <v>126</v>
      </c>
      <c r="C126" s="6" t="s">
        <v>116</v>
      </c>
      <c r="D126" s="6">
        <v>0.0</v>
      </c>
      <c r="E126" s="2"/>
      <c r="F126" s="5">
        <v>8175.0</v>
      </c>
      <c r="G126" s="2" t="s">
        <v>126</v>
      </c>
      <c r="H126" s="6" t="s">
        <v>116</v>
      </c>
      <c r="I126" s="6">
        <v>0.0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5"/>
      <c r="B127" s="2"/>
      <c r="C127" s="6"/>
      <c r="D127" s="6"/>
      <c r="E127" s="2"/>
      <c r="F127" s="5"/>
      <c r="G127" s="2"/>
      <c r="H127" s="6"/>
      <c r="I127" s="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3"/>
      <c r="B128" s="4" t="s">
        <v>127</v>
      </c>
      <c r="C128" s="7"/>
      <c r="D128" s="7">
        <f>SUM(D125:D126)</f>
        <v>0</v>
      </c>
      <c r="E128" s="2"/>
      <c r="F128" s="3"/>
      <c r="G128" s="4" t="s">
        <v>127</v>
      </c>
      <c r="H128" s="7"/>
      <c r="I128" s="7">
        <f>SUM(I125:I126)</f>
        <v>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5"/>
      <c r="B129" s="2"/>
      <c r="C129" s="6"/>
      <c r="D129" s="6"/>
      <c r="E129" s="2"/>
      <c r="F129" s="5"/>
      <c r="G129" s="2"/>
      <c r="H129" s="6"/>
      <c r="I129" s="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5"/>
      <c r="B130" s="2"/>
      <c r="C130" s="6"/>
      <c r="D130" s="6"/>
      <c r="E130" s="2"/>
      <c r="F130" s="5"/>
      <c r="G130" s="2"/>
      <c r="H130" s="6"/>
      <c r="I130" s="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5"/>
      <c r="B131" s="2"/>
      <c r="C131" s="6"/>
      <c r="D131" s="6"/>
      <c r="E131" s="2"/>
      <c r="F131" s="5"/>
      <c r="G131" s="2"/>
      <c r="H131" s="6"/>
      <c r="I131" s="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3"/>
      <c r="B132" s="4" t="s">
        <v>128</v>
      </c>
      <c r="C132" s="7"/>
      <c r="D132" s="7"/>
      <c r="E132" s="2"/>
      <c r="F132" s="3"/>
      <c r="G132" s="4" t="s">
        <v>128</v>
      </c>
      <c r="H132" s="7"/>
      <c r="I132" s="7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5"/>
      <c r="B133" s="2"/>
      <c r="C133" s="6"/>
      <c r="D133" s="6"/>
      <c r="E133" s="2"/>
      <c r="F133" s="5"/>
      <c r="G133" s="2"/>
      <c r="H133" s="6"/>
      <c r="I133" s="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5"/>
      <c r="B134" s="2" t="s">
        <v>129</v>
      </c>
      <c r="C134" s="6"/>
      <c r="D134" s="6">
        <f>SUM(D33+D120)</f>
        <v>61000</v>
      </c>
      <c r="E134" s="2"/>
      <c r="F134" s="5"/>
      <c r="G134" s="2" t="s">
        <v>129</v>
      </c>
      <c r="H134" s="6"/>
      <c r="I134" s="6">
        <f>SUM(I33+I120)</f>
        <v>95500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5"/>
      <c r="B135" s="2" t="s">
        <v>130</v>
      </c>
      <c r="C135" s="6"/>
      <c r="D135" s="6">
        <f>D62+D110+D128</f>
        <v>51650</v>
      </c>
      <c r="E135" s="2"/>
      <c r="F135" s="5"/>
      <c r="G135" s="2" t="s">
        <v>130</v>
      </c>
      <c r="H135" s="6"/>
      <c r="I135" s="6">
        <f>I62+I110+I128</f>
        <v>88750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5"/>
      <c r="B136" s="2"/>
      <c r="C136" s="6"/>
      <c r="D136" s="6"/>
      <c r="E136" s="2"/>
      <c r="F136" s="5"/>
      <c r="G136" s="2"/>
      <c r="H136" s="6"/>
      <c r="I136" s="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3"/>
      <c r="B137" s="4" t="s">
        <v>131</v>
      </c>
      <c r="C137" s="7"/>
      <c r="D137" s="7">
        <f>SUM(D134-D135)</f>
        <v>9350</v>
      </c>
      <c r="E137" s="2"/>
      <c r="F137" s="3"/>
      <c r="G137" s="4" t="s">
        <v>131</v>
      </c>
      <c r="H137" s="7"/>
      <c r="I137" s="7">
        <f>SUM(I134-I135)</f>
        <v>6750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5"/>
      <c r="B138" s="2"/>
      <c r="C138" s="6"/>
      <c r="D138" s="6" t="s">
        <v>2</v>
      </c>
      <c r="E138" s="2"/>
      <c r="F138" s="5"/>
      <c r="G138" s="2"/>
      <c r="H138" s="6"/>
      <c r="I138" s="6" t="s">
        <v>2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2"/>
      <c r="E139" s="2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2"/>
      <c r="E140" s="2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2"/>
      <c r="E141" s="2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2"/>
      <c r="E142" s="2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2"/>
      <c r="E143" s="2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2"/>
      <c r="E144" s="2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2"/>
      <c r="E145" s="2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2"/>
      <c r="E147" s="2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2"/>
      <c r="E148" s="2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2"/>
      <c r="E149" s="2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2"/>
      <c r="E150" s="2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2"/>
      <c r="E151" s="2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2"/>
      <c r="E152" s="2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2"/>
      <c r="E153" s="2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2"/>
      <c r="E154" s="2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2"/>
      <c r="E156" s="2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2"/>
      <c r="E157" s="2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2"/>
      <c r="E158" s="2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2"/>
      <c r="E160" s="2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2"/>
      <c r="E161" s="2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2"/>
      <c r="E162" s="2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2"/>
      <c r="E165" s="2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2"/>
      <c r="E166" s="2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2"/>
      <c r="E167" s="2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1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1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1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1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1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1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B2:D2"/>
    <mergeCell ref="G2:I2"/>
  </mergeCells>
  <printOptions/>
  <pageMargins bottom="0.787401575" footer="0.0" header="0.0" left="0.7" right="0.7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5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5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